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10155" activeTab="0"/>
  </bookViews>
  <sheets>
    <sheet name="2DA DIC 2015" sheetId="1" r:id="rId1"/>
  </sheets>
  <externalReferences>
    <externalReference r:id="rId4"/>
  </externalReferences>
  <definedNames>
    <definedName name="_xlnm.Print_Area" localSheetId="0">'2DA DIC 2015'!$A$1:$S$82</definedName>
    <definedName name="_xlnm.Print_Titles" localSheetId="0">'2DA DIC 2015'!$1:$6</definedName>
  </definedNames>
  <calcPr fullCalcOnLoad="1"/>
</workbook>
</file>

<file path=xl/sharedStrings.xml><?xml version="1.0" encoding="utf-8"?>
<sst xmlns="http://schemas.openxmlformats.org/spreadsheetml/2006/main" count="447" uniqueCount="171">
  <si>
    <t>CONTRALORÍA GENERAL DEL ESTADO</t>
  </si>
  <si>
    <t>DIRECCIÓN GENERAL DE CONTROL, EVALUACIÓN Y AUDITORÍA</t>
  </si>
  <si>
    <t>REPORTE DE ADQUISICIONES DEL 16 AL 31 DE DICEMBRE DE 2015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</si>
  <si>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</si>
  <si>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</si>
  <si>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</si>
  <si>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</si>
  <si>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</si>
  <si>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</si>
  <si>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</si>
  <si>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</si>
  <si>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</si>
  <si>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</si>
  <si>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</si>
  <si>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</si>
  <si>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</si>
  <si>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</si>
  <si>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</si>
  <si>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</si>
  <si>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</si>
  <si>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</si>
  <si>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</si>
  <si>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</si>
  <si>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</si>
  <si>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</si>
  <si>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</si>
  <si>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</si>
  <si>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</si>
  <si>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</si>
  <si>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LS-104C80801-001-15</t>
  </si>
  <si>
    <t>LICITACION SIMPLIFICADA RELATIVA A LA IMPRESIÓN DE PUBLICACIONES EN LENGUAS INDIGENAS PARA EL EJERCICIO 2015</t>
  </si>
  <si>
    <t>SSE/D-0115/2015</t>
  </si>
  <si>
    <t>104C80801/00002CG/2015</t>
  </si>
  <si>
    <t>REC. ESTATAL</t>
  </si>
  <si>
    <t>PUBLICACIONES</t>
  </si>
  <si>
    <t>30.10.15.10.SO.016</t>
  </si>
  <si>
    <t>DÉCIMA SESIÓN ORDINARIA</t>
  </si>
  <si>
    <t>URIEL FIGEROA ACOSTA</t>
  </si>
  <si>
    <t>XALAPA</t>
  </si>
  <si>
    <t>CAPITAL</t>
  </si>
  <si>
    <t>BIEN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</si>
  <si>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</si>
  <si>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</si>
  <si>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</si>
  <si>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</si>
  <si>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</si>
  <si>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</si>
  <si>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</si>
  <si>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</si>
  <si>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</si>
  <si>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</si>
  <si>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</si>
  <si>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</si>
  <si>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</si>
  <si>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PEDIDO</t>
  </si>
  <si>
    <t>21600001
MATERIAL DE LIMPIEZA</t>
  </si>
  <si>
    <t>OFICIO AVELI/DA/2015-591  
DEL  03 DE DIC. DE 2015</t>
  </si>
  <si>
    <t>PENDIENTE</t>
  </si>
  <si>
    <t>PROLIMP DEL CENTRO SA DE CV</t>
  </si>
  <si>
    <t>RECURSO ESTATAL</t>
  </si>
  <si>
    <t>E30201
OPERACIÓN</t>
  </si>
  <si>
    <t>DX-36212</t>
  </si>
  <si>
    <t>AV. ADOLFO RUIZ CORTINES No. 620, COL. REPRESA DEL CARMEN, XALAPA</t>
  </si>
  <si>
    <t>ARTICULOS VARIOS DE LIMPIEZA</t>
  </si>
  <si>
    <t>RM-15-185</t>
  </si>
  <si>
    <t>21100001
MATERIALES Y UTILES DE OFICINA</t>
  </si>
  <si>
    <t>OFIX SA DE CV</t>
  </si>
  <si>
    <t>AV. LAZARO CARDENAS No. 513, XALPA, VER.</t>
  </si>
  <si>
    <t>LAPTOP HP</t>
  </si>
  <si>
    <t>RM-15-186</t>
  </si>
  <si>
    <t>51500001
BIENES INFORMATICOS</t>
  </si>
  <si>
    <t xml:space="preserve">ING. PROPIOS NOV/DIC
ED-SSE/D-1365/2015
</t>
  </si>
  <si>
    <t>NOV/DIC
104C80801/00013CG/2015</t>
  </si>
  <si>
    <t>3 LAPTOP HP</t>
  </si>
  <si>
    <t>RM-15-187</t>
  </si>
  <si>
    <t>PROMOTORA MUSICAL SA DE CV</t>
  </si>
  <si>
    <t>NO LOCALIZADO</t>
  </si>
  <si>
    <t>AT-723576</t>
  </si>
  <si>
    <t>KM 2 CARRETERA FEDERAL XALAPA VERACRUZ No. 680, COL. PASTORESA, XALAPA, VER.</t>
  </si>
  <si>
    <t>LAPTOP MACBOOK PRO</t>
  </si>
  <si>
    <t>RM-15-188</t>
  </si>
  <si>
    <t>26100002
COMBUSTIBLES LUBRICANTES Y ADITIVOS PARA SERVICIOS Y OPERACION DE
PROGRAMAS PUBLICOS</t>
  </si>
  <si>
    <t>SUPER SERVICIO VISTA SA DE CV</t>
  </si>
  <si>
    <t>A 81698</t>
  </si>
  <si>
    <t>ALLENDE No. 114 Y 116, COL. CENTRO, XALAPA, VER.</t>
  </si>
  <si>
    <t>13.91 LT. DE COMBUSTIBLE PEMEX MAGNA</t>
  </si>
  <si>
    <t>RM-15-189</t>
  </si>
  <si>
    <t>35500002
CONSERVACION Y MANTENIMIENTO DE VEHICULOS ADSCRITOS A SERVICIOS Y OPERACIÓN DE PROGRAMAS PÚBLICOS</t>
  </si>
  <si>
    <t>ROMERO CARCI FERNANDO ANSELMO</t>
  </si>
  <si>
    <t>SERVICIO</t>
  </si>
  <si>
    <t>C57A8</t>
  </si>
  <si>
    <t>AV. LAZARO CÁRDENAS 2411, COL. 7 DE NOVIEMBRE, XALAPA</t>
  </si>
  <si>
    <t>SERVICIO DE LAVADO Y ENGRASADO CAMIONETA FORD RANGER</t>
  </si>
  <si>
    <t>RM-15-190</t>
  </si>
  <si>
    <t>36100004
IMPRESIONES</t>
  </si>
  <si>
    <t>NOVIEMBRE
ED-SSE/D-1232/2015</t>
  </si>
  <si>
    <t>NOVIEMBRE
104C80801/00012CG/2015</t>
  </si>
  <si>
    <t>RAFAEL PEREZ ALARCON</t>
  </si>
  <si>
    <t>PERU No. 2. COL. CENTRO, XALAPA</t>
  </si>
  <si>
    <t>IMPRESIÓN DE LONA DE 1.99 M2</t>
  </si>
  <si>
    <t>RM-15-191</t>
  </si>
  <si>
    <t>MARIA LUISA MELCHOR RUIZ</t>
  </si>
  <si>
    <t>AV RUIZ CORTINEZ No 1219, COL. FRANCISCO FERRER GUARDIA , XALAPA, VER</t>
  </si>
  <si>
    <t>11 IMPRESIONES SIN PAPEL</t>
  </si>
  <si>
    <t>RM-15-192</t>
  </si>
  <si>
    <t>RES PUBLICA SA DE CV</t>
  </si>
  <si>
    <t>AVENIDA ORIZABA 63, FRACC. VERACRUZ, XALAPA, VER.</t>
  </si>
  <si>
    <t>IMPRESIÓN DE 38 PIEZAS DE SEÑALETICA EN PVC DE 3MM</t>
  </si>
  <si>
    <t>RM-15-193</t>
  </si>
  <si>
    <t>CENTRO GASOLINERO ANIMAS SA DE CV</t>
  </si>
  <si>
    <t>LENT 206673</t>
  </si>
  <si>
    <t>CARRETERA FEDERAL XALAPA VERACRUZKM 21+800 S/N PREDIO MATA DE CAÑA, EMILIANO ZAPATA</t>
  </si>
  <si>
    <t>16.51 LT. DE COMBUSTIBLE PEMEX MAGNA</t>
  </si>
  <si>
    <t>RM-15-194</t>
  </si>
  <si>
    <t>21400001
MATERIALES Y ÚTILES PARA EL PROCESAMIENTO EN EQUIPOS Y BIENES INFORMÁTICOS</t>
  </si>
  <si>
    <t>FOTO CONTINO DE VERACRUZ, S.A. DE C.V.</t>
  </si>
  <si>
    <t>FJL 57421</t>
  </si>
  <si>
    <t>CARRETERA FEDERAL XALAPA VERACRUZ KM 2.5 LOCAL 4, XALAPA, VER.</t>
  </si>
  <si>
    <t>3 CARGADORES DE BATERÍAS RECARGABLES</t>
  </si>
  <si>
    <t>RM-15-195</t>
  </si>
  <si>
    <t>COSTCO DE MEXICO SA DE CV</t>
  </si>
  <si>
    <t>ANG 929001</t>
  </si>
  <si>
    <t>KM 1.8 CARRETERA XALAPA-VERACRUZ 366, COL. LAS ANIMAS, XALAPA, VER.</t>
  </si>
  <si>
    <t>3 PAQUETES DE PILAS RECARGABLES AAA</t>
  </si>
  <si>
    <t>RM-15-196</t>
  </si>
  <si>
    <t>IMPRESIÓN DE 250 PIEZAS DE VINIL ADHERIBLE</t>
  </si>
  <si>
    <t>RM-15-197</t>
  </si>
  <si>
    <t>MOCHILAS BACKPACK PARA COMPUTADORA 15.6</t>
  </si>
  <si>
    <t>RM-15-198</t>
  </si>
  <si>
    <t>10 CAJAS DE HOJAS TAMAÑO CARTA</t>
  </si>
  <si>
    <t>RM-15-199</t>
  </si>
  <si>
    <t>OFFICE DEPOT DE MEXICO SA DE CV</t>
  </si>
  <si>
    <t>AVENIDA LAZARO CÁRDENAS 48, COL. BADILLO, XALAPA, VER.</t>
  </si>
  <si>
    <t>3 COMPUTADORAS DE ESCRITORIO MARCA HP</t>
  </si>
  <si>
    <t>RM-15-200</t>
  </si>
  <si>
    <t>PCDIGITAL COM MX SA DE CVC</t>
  </si>
  <si>
    <t>I020820</t>
  </si>
  <si>
    <t>AV. AVILA CAMACHO No. 116, COL. UNIDAD VERACRUZANA, C.P. 91030, XALAPA, VER.</t>
  </si>
  <si>
    <t>10 MEMORIAS RAM DDR 2 DE 2 GB</t>
  </si>
  <si>
    <t>RM-15-201</t>
  </si>
  <si>
    <t>AT 753652</t>
  </si>
  <si>
    <t>CARCAZA PARA MACBOOK DE 15"</t>
  </si>
  <si>
    <t>RM-15-202</t>
  </si>
  <si>
    <t>52100001
EQUIPO AUDIOVISUAL</t>
  </si>
  <si>
    <t>MARIA DEL ROSARIO MORALES HERNANDEZ</t>
  </si>
  <si>
    <t>B-3768</t>
  </si>
  <si>
    <t>VILLA HERMOSA No. 1017 INT. A, COL. MACUILTEPETL, XALAPA, VER.</t>
  </si>
  <si>
    <t>3 GRABADORAS DIGITALES DE VOZ</t>
  </si>
  <si>
    <t>RM-15-203</t>
  </si>
  <si>
    <t>B-3769</t>
  </si>
  <si>
    <t>6 GRABADORAS DIGITALES DE VOZ</t>
  </si>
  <si>
    <t>RM-15-204</t>
  </si>
  <si>
    <t>2 DISCOS DUROS EXTERNOS DE 3TB</t>
  </si>
  <si>
    <t>RM-15-205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</si>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</sst>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43" fontId="28" fillId="0" borderId="10" xfId="49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2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44" fontId="19" fillId="0" borderId="12" xfId="5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44" fontId="19" fillId="0" borderId="21" xfId="5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4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 horizontal="justify" vertical="center"/>
    </xf>
    <xf numFmtId="0" fontId="30" fillId="0" borderId="0" xfId="0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\Escritorio\retro\2015\COMPRAS%202015\CONCENTRADO%20COMPRA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ENE 2015"/>
      <sheetName val="1RA FEB 2015"/>
      <sheetName val="2DA FEB 2015"/>
      <sheetName val="1RA MAR 2015"/>
      <sheetName val="2DA MAR 2015"/>
      <sheetName val="1RA ABRIL 2015"/>
      <sheetName val="2DA ABRIL 2015"/>
      <sheetName val="1RA MAYO 2015"/>
      <sheetName val="2DA MAYO 2015"/>
      <sheetName val="1RA JUNIO 2015"/>
      <sheetName val="2DA JUNIO 2015"/>
      <sheetName val="1RA JULIO 2015"/>
      <sheetName val="2DA JULIO 2015"/>
      <sheetName val="1RA AGOSTO 2015"/>
      <sheetName val="2DA AGOSTO 2015"/>
      <sheetName val="1RA SEPT 2015"/>
      <sheetName val="2DA SEPT 2015"/>
      <sheetName val="1RA OCT 2015"/>
      <sheetName val="2DA OCT 2015"/>
      <sheetName val="1RA NOV 2015"/>
      <sheetName val="2DA NOV 2015"/>
      <sheetName val="1RA DIC 2015"/>
      <sheetName val="2DA DIC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view="pageBreakPreview" zoomScale="120" zoomScaleNormal="110" zoomScaleSheetLayoutView="120" workbookViewId="0" topLeftCell="A1">
      <selection activeCell="A14" sqref="A14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46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56.25">
      <c r="A33" s="17" t="s">
        <v>29</v>
      </c>
      <c r="B33" s="17" t="s">
        <v>30</v>
      </c>
      <c r="C33" s="17" t="s">
        <v>31</v>
      </c>
      <c r="D33" s="18" t="s">
        <v>32</v>
      </c>
      <c r="E33" s="18">
        <v>400000</v>
      </c>
      <c r="F33" s="18">
        <v>290550</v>
      </c>
      <c r="G33" s="19">
        <v>62962</v>
      </c>
      <c r="H33" s="18" t="s">
        <v>33</v>
      </c>
      <c r="I33" s="42" t="s">
        <v>34</v>
      </c>
      <c r="J33" s="43" t="s">
        <v>35</v>
      </c>
      <c r="K33" s="43" t="s">
        <v>36</v>
      </c>
      <c r="L33" s="30" t="s">
        <v>37</v>
      </c>
      <c r="M33" s="44"/>
      <c r="N33" s="17" t="s">
        <v>38</v>
      </c>
      <c r="O33" s="17" t="s">
        <v>39</v>
      </c>
      <c r="P33" s="17"/>
      <c r="Q33" s="45">
        <v>101971</v>
      </c>
      <c r="R33" s="20" t="s">
        <v>40</v>
      </c>
    </row>
    <row r="34" spans="1:19" ht="18" customHeight="1">
      <c r="A34" s="34" t="s">
        <v>25</v>
      </c>
      <c r="B34" s="34"/>
      <c r="C34" s="34"/>
      <c r="D34" s="35"/>
      <c r="E34" s="36">
        <f>SUM(E33:E33)</f>
        <v>400000</v>
      </c>
      <c r="F34" s="36">
        <f>SUM(F33:F33)</f>
        <v>290550</v>
      </c>
      <c r="G34" s="37">
        <f>SUM(G33:G33)</f>
        <v>62962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7"/>
    </row>
    <row r="36" spans="1:19" ht="11.25">
      <c r="A36" s="48" t="s">
        <v>41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  <c r="Q36" s="51"/>
      <c r="R36" s="52"/>
      <c r="S36" s="41"/>
    </row>
    <row r="37" spans="1:18" ht="32.25" customHeight="1">
      <c r="A37" s="53" t="s">
        <v>7</v>
      </c>
      <c r="B37" s="10" t="s">
        <v>8</v>
      </c>
      <c r="C37" s="10" t="s">
        <v>9</v>
      </c>
      <c r="D37" s="54" t="s">
        <v>10</v>
      </c>
      <c r="E37" s="55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51"/>
      <c r="R37" s="52"/>
    </row>
    <row r="38" spans="1:18" ht="12" customHeight="1">
      <c r="A38" s="56"/>
      <c r="B38" s="10"/>
      <c r="C38" s="10"/>
      <c r="D38" s="57"/>
      <c r="E38" s="58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9"/>
      <c r="B39" s="10"/>
      <c r="C39" s="10"/>
      <c r="D39" s="60"/>
      <c r="E39" s="61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62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5"/>
      <c r="P40" s="20"/>
      <c r="Q40" s="63"/>
      <c r="U40" s="64"/>
      <c r="V40" s="65"/>
      <c r="W40" s="66"/>
      <c r="X40" s="67"/>
      <c r="Y40" s="64"/>
      <c r="Z40" s="64"/>
    </row>
    <row r="41" spans="1:25" ht="18" customHeight="1">
      <c r="A41" s="68" t="s">
        <v>25</v>
      </c>
      <c r="B41" s="68"/>
      <c r="C41" s="69"/>
      <c r="D41" s="70">
        <f>SUM(D40:D40)</f>
        <v>0</v>
      </c>
      <c r="E41" s="70">
        <f>SUM(E40:E40)</f>
        <v>0</v>
      </c>
      <c r="F41" s="71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7"/>
      <c r="T41" s="47"/>
      <c r="Y41" s="64"/>
    </row>
    <row r="42" spans="1:20" ht="11.25" customHeight="1">
      <c r="A42" s="72" t="s">
        <v>42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47"/>
    </row>
    <row r="43" spans="1:21" ht="37.5" customHeight="1">
      <c r="A43" s="53" t="s">
        <v>7</v>
      </c>
      <c r="B43" s="10" t="s">
        <v>8</v>
      </c>
      <c r="C43" s="10" t="s">
        <v>9</v>
      </c>
      <c r="D43" s="73" t="s">
        <v>43</v>
      </c>
      <c r="E43" s="74"/>
      <c r="F43" s="73" t="s">
        <v>44</v>
      </c>
      <c r="G43" s="74"/>
      <c r="H43" s="73" t="s">
        <v>45</v>
      </c>
      <c r="I43" s="74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7"/>
      <c r="U43" s="47"/>
    </row>
    <row r="44" spans="1:19" ht="13.5" customHeight="1">
      <c r="A44" s="56"/>
      <c r="B44" s="10"/>
      <c r="C44" s="10"/>
      <c r="D44" s="12" t="s">
        <v>46</v>
      </c>
      <c r="E44" s="75" t="s">
        <v>47</v>
      </c>
      <c r="F44" s="12" t="s">
        <v>46</v>
      </c>
      <c r="G44" s="12" t="s">
        <v>47</v>
      </c>
      <c r="H44" s="12" t="s">
        <v>46</v>
      </c>
      <c r="I44" s="55" t="s">
        <v>47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7" ht="34.5" customHeight="1">
      <c r="A45" s="59"/>
      <c r="B45" s="10"/>
      <c r="C45" s="10"/>
      <c r="D45" s="12"/>
      <c r="E45" s="76"/>
      <c r="F45" s="12"/>
      <c r="G45" s="12"/>
      <c r="H45" s="12"/>
      <c r="I45" s="61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77" t="s">
        <v>48</v>
      </c>
      <c r="V45" s="77" t="s">
        <v>49</v>
      </c>
      <c r="W45" s="78" t="s">
        <v>50</v>
      </c>
      <c r="X45" s="77" t="s">
        <v>51</v>
      </c>
      <c r="Y45" s="77" t="s">
        <v>52</v>
      </c>
      <c r="Z45" s="77" t="s">
        <v>53</v>
      </c>
      <c r="AA45" s="77" t="s">
        <v>54</v>
      </c>
    </row>
    <row r="46" spans="1:27" ht="74.25" customHeight="1">
      <c r="A46" s="79" t="s">
        <v>55</v>
      </c>
      <c r="B46" s="32" t="s">
        <v>56</v>
      </c>
      <c r="C46" s="32" t="s">
        <v>57</v>
      </c>
      <c r="D46" s="80">
        <v>1</v>
      </c>
      <c r="E46" s="81">
        <v>4048.7</v>
      </c>
      <c r="F46" s="82"/>
      <c r="G46" s="81"/>
      <c r="H46" s="81"/>
      <c r="I46" s="81"/>
      <c r="J46" s="81"/>
      <c r="K46" s="81"/>
      <c r="L46" s="83" t="s">
        <v>58</v>
      </c>
      <c r="M46" s="17" t="s">
        <v>38</v>
      </c>
      <c r="N46" s="17" t="s">
        <v>39</v>
      </c>
      <c r="O46" s="32"/>
      <c r="P46" s="84" t="s">
        <v>59</v>
      </c>
      <c r="Q46" s="18" t="s">
        <v>60</v>
      </c>
      <c r="R46" s="85">
        <v>1146</v>
      </c>
      <c r="S46" s="81" t="s">
        <v>40</v>
      </c>
      <c r="U46" s="64" t="s">
        <v>61</v>
      </c>
      <c r="V46" s="65">
        <v>42355</v>
      </c>
      <c r="W46" s="86">
        <f>E46*0.16</f>
        <v>647.792</v>
      </c>
      <c r="X46" s="67">
        <f>+W46+E46</f>
        <v>4696.492</v>
      </c>
      <c r="Y46" s="64" t="s">
        <v>62</v>
      </c>
      <c r="Z46" s="64" t="s">
        <v>63</v>
      </c>
      <c r="AA46" s="87" t="s">
        <v>64</v>
      </c>
    </row>
    <row r="47" spans="1:27" ht="74.25" customHeight="1">
      <c r="A47" s="79" t="s">
        <v>65</v>
      </c>
      <c r="B47" s="32" t="s">
        <v>56</v>
      </c>
      <c r="C47" s="32" t="s">
        <v>57</v>
      </c>
      <c r="D47" s="80">
        <v>1</v>
      </c>
      <c r="E47" s="81">
        <v>7750</v>
      </c>
      <c r="F47" s="82"/>
      <c r="G47" s="81"/>
      <c r="H47" s="81"/>
      <c r="I47" s="81"/>
      <c r="J47" s="81"/>
      <c r="K47" s="81"/>
      <c r="L47" s="83" t="s">
        <v>66</v>
      </c>
      <c r="M47" s="32" t="s">
        <v>38</v>
      </c>
      <c r="N47" s="32" t="s">
        <v>39</v>
      </c>
      <c r="O47" s="32"/>
      <c r="P47" s="32" t="s">
        <v>59</v>
      </c>
      <c r="Q47" s="18" t="s">
        <v>60</v>
      </c>
      <c r="R47" s="32">
        <v>891</v>
      </c>
      <c r="S47" s="32" t="s">
        <v>40</v>
      </c>
      <c r="U47" s="64">
        <v>1762064696</v>
      </c>
      <c r="V47" s="65">
        <v>42347</v>
      </c>
      <c r="W47" s="86">
        <f aca="true" t="shared" si="0" ref="W47:W62">E47*0.16</f>
        <v>1240</v>
      </c>
      <c r="X47" s="67">
        <f aca="true" t="shared" si="1" ref="X47:X62">+W47+E47</f>
        <v>8990</v>
      </c>
      <c r="Y47" s="64" t="s">
        <v>67</v>
      </c>
      <c r="Z47" s="64" t="s">
        <v>68</v>
      </c>
      <c r="AA47" s="87" t="s">
        <v>69</v>
      </c>
    </row>
    <row r="48" spans="1:27" ht="74.25" customHeight="1">
      <c r="A48" s="79" t="s">
        <v>70</v>
      </c>
      <c r="B48" s="32" t="s">
        <v>71</v>
      </c>
      <c r="C48" s="32" t="s">
        <v>72</v>
      </c>
      <c r="D48" s="32">
        <v>1</v>
      </c>
      <c r="E48" s="81">
        <v>23250</v>
      </c>
      <c r="F48" s="32"/>
      <c r="G48" s="32"/>
      <c r="H48" s="32"/>
      <c r="I48" s="32"/>
      <c r="J48" s="32"/>
      <c r="K48" s="32"/>
      <c r="L48" s="83" t="s">
        <v>66</v>
      </c>
      <c r="M48" s="32" t="s">
        <v>38</v>
      </c>
      <c r="N48" s="32" t="s">
        <v>39</v>
      </c>
      <c r="O48" s="32"/>
      <c r="P48" s="32" t="s">
        <v>59</v>
      </c>
      <c r="Q48" s="18" t="s">
        <v>60</v>
      </c>
      <c r="R48" s="32">
        <v>891</v>
      </c>
      <c r="S48" s="32" t="s">
        <v>40</v>
      </c>
      <c r="T48" s="64"/>
      <c r="U48" s="64">
        <v>1762064695</v>
      </c>
      <c r="V48" s="65">
        <v>42347</v>
      </c>
      <c r="W48" s="86">
        <f>E48*0.16</f>
        <v>3720</v>
      </c>
      <c r="X48" s="67">
        <f>+W48+E48</f>
        <v>26970</v>
      </c>
      <c r="Y48" s="64" t="s">
        <v>67</v>
      </c>
      <c r="Z48" s="64" t="s">
        <v>73</v>
      </c>
      <c r="AA48" s="87" t="s">
        <v>74</v>
      </c>
    </row>
    <row r="49" spans="1:27" ht="74.25" customHeight="1">
      <c r="A49" s="79" t="s">
        <v>70</v>
      </c>
      <c r="B49" s="32" t="s">
        <v>71</v>
      </c>
      <c r="C49" s="32" t="s">
        <v>72</v>
      </c>
      <c r="D49" s="80">
        <v>1</v>
      </c>
      <c r="E49" s="81">
        <v>34566.47</v>
      </c>
      <c r="F49" s="82"/>
      <c r="G49" s="81"/>
      <c r="H49" s="81"/>
      <c r="I49" s="81"/>
      <c r="J49" s="81"/>
      <c r="K49" s="81"/>
      <c r="L49" s="83" t="s">
        <v>75</v>
      </c>
      <c r="M49" s="32" t="s">
        <v>38</v>
      </c>
      <c r="N49" s="32" t="s">
        <v>39</v>
      </c>
      <c r="O49" s="32"/>
      <c r="P49" s="32" t="s">
        <v>59</v>
      </c>
      <c r="Q49" s="18" t="s">
        <v>60</v>
      </c>
      <c r="R49" s="32" t="s">
        <v>76</v>
      </c>
      <c r="S49" s="32" t="s">
        <v>40</v>
      </c>
      <c r="U49" s="64" t="s">
        <v>77</v>
      </c>
      <c r="V49" s="65">
        <v>42349</v>
      </c>
      <c r="W49" s="86">
        <f t="shared" si="0"/>
        <v>5530.635200000001</v>
      </c>
      <c r="X49" s="67">
        <f t="shared" si="1"/>
        <v>40097.105200000005</v>
      </c>
      <c r="Y49" s="64" t="s">
        <v>78</v>
      </c>
      <c r="Z49" s="64" t="s">
        <v>79</v>
      </c>
      <c r="AA49" s="87" t="s">
        <v>80</v>
      </c>
    </row>
    <row r="50" spans="1:27" ht="74.25" customHeight="1">
      <c r="A50" s="79" t="s">
        <v>81</v>
      </c>
      <c r="B50" s="32" t="s">
        <v>56</v>
      </c>
      <c r="C50" s="32" t="s">
        <v>57</v>
      </c>
      <c r="D50" s="80">
        <v>1</v>
      </c>
      <c r="E50" s="81">
        <v>173.29</v>
      </c>
      <c r="F50" s="82"/>
      <c r="G50" s="81"/>
      <c r="H50" s="81"/>
      <c r="I50" s="81"/>
      <c r="J50" s="81"/>
      <c r="K50" s="81"/>
      <c r="L50" s="83" t="s">
        <v>82</v>
      </c>
      <c r="M50" s="32" t="s">
        <v>38</v>
      </c>
      <c r="N50" s="32" t="s">
        <v>39</v>
      </c>
      <c r="O50" s="32"/>
      <c r="P50" s="32" t="s">
        <v>59</v>
      </c>
      <c r="Q50" s="18" t="s">
        <v>60</v>
      </c>
      <c r="R50" s="32" t="s">
        <v>76</v>
      </c>
      <c r="S50" s="32" t="s">
        <v>40</v>
      </c>
      <c r="U50" s="64" t="s">
        <v>83</v>
      </c>
      <c r="V50" s="65">
        <v>42352</v>
      </c>
      <c r="W50" s="86">
        <f>E50*0.16</f>
        <v>27.726399999999998</v>
      </c>
      <c r="X50" s="67">
        <f>+W50+E50</f>
        <v>201.01639999999998</v>
      </c>
      <c r="Y50" s="64" t="s">
        <v>84</v>
      </c>
      <c r="Z50" s="64" t="s">
        <v>85</v>
      </c>
      <c r="AA50" s="87" t="s">
        <v>86</v>
      </c>
    </row>
    <row r="51" spans="1:27" ht="74.25" customHeight="1">
      <c r="A51" s="79" t="s">
        <v>87</v>
      </c>
      <c r="B51" s="32" t="s">
        <v>56</v>
      </c>
      <c r="C51" s="32" t="s">
        <v>57</v>
      </c>
      <c r="D51" s="80">
        <v>1</v>
      </c>
      <c r="E51" s="81">
        <v>250</v>
      </c>
      <c r="F51" s="82"/>
      <c r="G51" s="81"/>
      <c r="H51" s="81"/>
      <c r="I51" s="81"/>
      <c r="J51" s="81"/>
      <c r="K51" s="81"/>
      <c r="L51" s="83" t="s">
        <v>88</v>
      </c>
      <c r="M51" s="17" t="s">
        <v>38</v>
      </c>
      <c r="N51" s="17" t="s">
        <v>39</v>
      </c>
      <c r="O51" s="32"/>
      <c r="P51" s="84" t="s">
        <v>59</v>
      </c>
      <c r="Q51" s="18" t="s">
        <v>60</v>
      </c>
      <c r="R51" s="85" t="s">
        <v>76</v>
      </c>
      <c r="S51" s="81" t="s">
        <v>89</v>
      </c>
      <c r="U51" s="64" t="s">
        <v>90</v>
      </c>
      <c r="V51" s="65">
        <v>42352</v>
      </c>
      <c r="W51" s="86">
        <f t="shared" si="0"/>
        <v>40</v>
      </c>
      <c r="X51" s="67">
        <f t="shared" si="1"/>
        <v>290</v>
      </c>
      <c r="Y51" s="64" t="s">
        <v>91</v>
      </c>
      <c r="Z51" s="64" t="s">
        <v>92</v>
      </c>
      <c r="AA51" s="87" t="s">
        <v>93</v>
      </c>
    </row>
    <row r="52" spans="1:27" ht="74.25" customHeight="1">
      <c r="A52" s="79" t="s">
        <v>94</v>
      </c>
      <c r="B52" s="32" t="s">
        <v>95</v>
      </c>
      <c r="C52" s="32" t="s">
        <v>96</v>
      </c>
      <c r="D52" s="80">
        <v>1</v>
      </c>
      <c r="E52" s="81">
        <v>99.5</v>
      </c>
      <c r="F52" s="32"/>
      <c r="G52" s="32"/>
      <c r="H52" s="32"/>
      <c r="I52" s="32"/>
      <c r="J52" s="32"/>
      <c r="K52" s="32"/>
      <c r="L52" s="83" t="s">
        <v>97</v>
      </c>
      <c r="M52" s="17" t="s">
        <v>38</v>
      </c>
      <c r="N52" s="17" t="s">
        <v>39</v>
      </c>
      <c r="O52" s="32"/>
      <c r="P52" s="84" t="s">
        <v>59</v>
      </c>
      <c r="Q52" s="18" t="s">
        <v>60</v>
      </c>
      <c r="R52" s="85" t="s">
        <v>76</v>
      </c>
      <c r="S52" s="32" t="s">
        <v>89</v>
      </c>
      <c r="T52" s="64"/>
      <c r="U52" s="64">
        <v>416</v>
      </c>
      <c r="V52" s="65">
        <v>42047</v>
      </c>
      <c r="W52" s="86">
        <f>E52*0.16</f>
        <v>15.92</v>
      </c>
      <c r="X52" s="67">
        <f>+W52+E52</f>
        <v>115.42</v>
      </c>
      <c r="Y52" s="64" t="s">
        <v>98</v>
      </c>
      <c r="Z52" s="64" t="s">
        <v>99</v>
      </c>
      <c r="AA52" s="87" t="s">
        <v>100</v>
      </c>
    </row>
    <row r="53" spans="1:27" ht="74.25" customHeight="1">
      <c r="A53" s="79" t="s">
        <v>94</v>
      </c>
      <c r="B53" s="32" t="s">
        <v>95</v>
      </c>
      <c r="C53" s="32" t="s">
        <v>96</v>
      </c>
      <c r="D53" s="80">
        <v>1</v>
      </c>
      <c r="E53" s="81">
        <v>55</v>
      </c>
      <c r="F53" s="82"/>
      <c r="G53" s="81"/>
      <c r="H53" s="81"/>
      <c r="I53" s="81"/>
      <c r="J53" s="81"/>
      <c r="K53" s="81"/>
      <c r="L53" s="83" t="s">
        <v>101</v>
      </c>
      <c r="M53" s="32" t="s">
        <v>38</v>
      </c>
      <c r="N53" s="32" t="s">
        <v>39</v>
      </c>
      <c r="O53" s="32"/>
      <c r="P53" s="32" t="s">
        <v>59</v>
      </c>
      <c r="Q53" s="18" t="s">
        <v>60</v>
      </c>
      <c r="R53" s="85" t="s">
        <v>76</v>
      </c>
      <c r="S53" s="32" t="s">
        <v>89</v>
      </c>
      <c r="U53" s="64">
        <v>86</v>
      </c>
      <c r="V53" s="65">
        <v>42355</v>
      </c>
      <c r="W53" s="86">
        <f>E53*0.16</f>
        <v>8.8</v>
      </c>
      <c r="X53" s="67">
        <f>+W53+E53</f>
        <v>63.8</v>
      </c>
      <c r="Y53" s="64" t="s">
        <v>102</v>
      </c>
      <c r="Z53" s="64" t="s">
        <v>103</v>
      </c>
      <c r="AA53" s="87" t="s">
        <v>104</v>
      </c>
    </row>
    <row r="54" spans="1:27" ht="74.25" customHeight="1">
      <c r="A54" s="79" t="s">
        <v>94</v>
      </c>
      <c r="B54" s="32" t="s">
        <v>95</v>
      </c>
      <c r="C54" s="32" t="s">
        <v>96</v>
      </c>
      <c r="D54" s="80">
        <v>1</v>
      </c>
      <c r="E54" s="81">
        <v>1311.91</v>
      </c>
      <c r="F54" s="82"/>
      <c r="G54" s="81"/>
      <c r="H54" s="81"/>
      <c r="I54" s="81"/>
      <c r="J54" s="81"/>
      <c r="K54" s="81"/>
      <c r="L54" s="83" t="s">
        <v>105</v>
      </c>
      <c r="M54" s="32" t="s">
        <v>38</v>
      </c>
      <c r="N54" s="32" t="s">
        <v>39</v>
      </c>
      <c r="O54" s="32"/>
      <c r="P54" s="32" t="s">
        <v>59</v>
      </c>
      <c r="Q54" s="18" t="s">
        <v>60</v>
      </c>
      <c r="R54" s="85">
        <v>20284</v>
      </c>
      <c r="S54" s="32" t="s">
        <v>89</v>
      </c>
      <c r="U54" s="64">
        <v>2505</v>
      </c>
      <c r="V54" s="65">
        <v>42356</v>
      </c>
      <c r="W54" s="86">
        <f t="shared" si="0"/>
        <v>209.90560000000002</v>
      </c>
      <c r="X54" s="67">
        <f t="shared" si="1"/>
        <v>1521.8156000000001</v>
      </c>
      <c r="Y54" s="64" t="s">
        <v>106</v>
      </c>
      <c r="Z54" s="64" t="s">
        <v>107</v>
      </c>
      <c r="AA54" s="87" t="s">
        <v>108</v>
      </c>
    </row>
    <row r="55" spans="1:27" ht="74.25" customHeight="1">
      <c r="A55" s="79" t="s">
        <v>81</v>
      </c>
      <c r="B55" s="32" t="s">
        <v>95</v>
      </c>
      <c r="C55" s="32" t="s">
        <v>96</v>
      </c>
      <c r="D55" s="80">
        <v>1</v>
      </c>
      <c r="E55" s="81">
        <v>193.97</v>
      </c>
      <c r="F55" s="81"/>
      <c r="G55" s="81"/>
      <c r="H55" s="81"/>
      <c r="I55" s="81"/>
      <c r="J55" s="81"/>
      <c r="K55" s="81"/>
      <c r="L55" s="83" t="s">
        <v>109</v>
      </c>
      <c r="M55" s="17" t="s">
        <v>38</v>
      </c>
      <c r="N55" s="17" t="s">
        <v>39</v>
      </c>
      <c r="O55" s="32"/>
      <c r="P55" s="84" t="s">
        <v>59</v>
      </c>
      <c r="Q55" s="18" t="s">
        <v>60</v>
      </c>
      <c r="R55" s="85" t="s">
        <v>76</v>
      </c>
      <c r="S55" s="81" t="s">
        <v>40</v>
      </c>
      <c r="U55" s="64" t="s">
        <v>110</v>
      </c>
      <c r="V55" s="65">
        <v>42360</v>
      </c>
      <c r="W55" s="86">
        <f>E55*0.16</f>
        <v>31.0352</v>
      </c>
      <c r="X55" s="67">
        <f>+W55+E55</f>
        <v>225.0052</v>
      </c>
      <c r="Y55" s="64" t="s">
        <v>111</v>
      </c>
      <c r="Z55" s="64" t="s">
        <v>112</v>
      </c>
      <c r="AA55" s="87" t="s">
        <v>113</v>
      </c>
    </row>
    <row r="56" spans="1:27" ht="74.25" customHeight="1">
      <c r="A56" s="79" t="s">
        <v>114</v>
      </c>
      <c r="B56" s="32" t="s">
        <v>56</v>
      </c>
      <c r="C56" s="32" t="s">
        <v>57</v>
      </c>
      <c r="D56" s="80">
        <v>1</v>
      </c>
      <c r="E56" s="81">
        <v>1595.68</v>
      </c>
      <c r="F56" s="82"/>
      <c r="G56" s="81"/>
      <c r="H56" s="81"/>
      <c r="I56" s="81"/>
      <c r="J56" s="81"/>
      <c r="K56" s="81"/>
      <c r="L56" s="83" t="s">
        <v>115</v>
      </c>
      <c r="M56" s="17" t="s">
        <v>38</v>
      </c>
      <c r="N56" s="17" t="s">
        <v>39</v>
      </c>
      <c r="O56" s="32"/>
      <c r="P56" s="84" t="s">
        <v>59</v>
      </c>
      <c r="Q56" s="18" t="s">
        <v>60</v>
      </c>
      <c r="R56" s="85">
        <v>963</v>
      </c>
      <c r="S56" s="81" t="s">
        <v>40</v>
      </c>
      <c r="U56" s="64" t="s">
        <v>116</v>
      </c>
      <c r="V56" s="65">
        <v>42368</v>
      </c>
      <c r="W56" s="86">
        <f t="shared" si="0"/>
        <v>255.30880000000002</v>
      </c>
      <c r="X56" s="67">
        <f t="shared" si="1"/>
        <v>1850.9888</v>
      </c>
      <c r="Y56" s="64" t="s">
        <v>117</v>
      </c>
      <c r="Z56" s="64" t="s">
        <v>118</v>
      </c>
      <c r="AA56" s="87" t="s">
        <v>119</v>
      </c>
    </row>
    <row r="57" spans="1:27" ht="74.25" customHeight="1">
      <c r="A57" s="79" t="s">
        <v>114</v>
      </c>
      <c r="B57" s="32" t="s">
        <v>56</v>
      </c>
      <c r="C57" s="32" t="s">
        <v>57</v>
      </c>
      <c r="D57" s="80">
        <v>1</v>
      </c>
      <c r="E57" s="81">
        <v>738.15</v>
      </c>
      <c r="F57" s="82"/>
      <c r="G57" s="81"/>
      <c r="H57" s="81"/>
      <c r="I57" s="81"/>
      <c r="J57" s="81"/>
      <c r="K57" s="81"/>
      <c r="L57" s="83" t="s">
        <v>120</v>
      </c>
      <c r="M57" s="17" t="s">
        <v>38</v>
      </c>
      <c r="N57" s="17" t="s">
        <v>39</v>
      </c>
      <c r="O57" s="32"/>
      <c r="P57" s="84" t="s">
        <v>59</v>
      </c>
      <c r="Q57" s="18" t="s">
        <v>60</v>
      </c>
      <c r="R57" s="85">
        <v>32314</v>
      </c>
      <c r="S57" s="81" t="s">
        <v>40</v>
      </c>
      <c r="U57" s="64" t="s">
        <v>121</v>
      </c>
      <c r="V57" s="65">
        <v>42368</v>
      </c>
      <c r="W57" s="86">
        <f t="shared" si="0"/>
        <v>118.104</v>
      </c>
      <c r="X57" s="67">
        <f t="shared" si="1"/>
        <v>856.254</v>
      </c>
      <c r="Y57" s="64" t="s">
        <v>122</v>
      </c>
      <c r="Z57" s="64" t="s">
        <v>123</v>
      </c>
      <c r="AA57" s="87" t="s">
        <v>124</v>
      </c>
    </row>
    <row r="58" spans="1:27" ht="74.25" customHeight="1">
      <c r="A58" s="79" t="s">
        <v>94</v>
      </c>
      <c r="B58" s="32" t="s">
        <v>95</v>
      </c>
      <c r="C58" s="32" t="s">
        <v>96</v>
      </c>
      <c r="D58" s="80">
        <v>1</v>
      </c>
      <c r="E58" s="81">
        <v>5767.5</v>
      </c>
      <c r="F58" s="82"/>
      <c r="G58" s="81"/>
      <c r="H58" s="81"/>
      <c r="I58" s="81"/>
      <c r="J58" s="81"/>
      <c r="K58" s="81"/>
      <c r="L58" s="83" t="s">
        <v>105</v>
      </c>
      <c r="M58" s="32" t="s">
        <v>38</v>
      </c>
      <c r="N58" s="32" t="s">
        <v>39</v>
      </c>
      <c r="O58" s="32"/>
      <c r="P58" s="32" t="s">
        <v>59</v>
      </c>
      <c r="Q58" s="18" t="s">
        <v>60</v>
      </c>
      <c r="R58" s="85">
        <v>20284</v>
      </c>
      <c r="S58" s="32" t="s">
        <v>89</v>
      </c>
      <c r="U58" s="64">
        <v>2525</v>
      </c>
      <c r="V58" s="65">
        <v>42367</v>
      </c>
      <c r="W58" s="86">
        <f>E58*0.16</f>
        <v>922.8000000000001</v>
      </c>
      <c r="X58" s="67">
        <f>+W58+E58</f>
        <v>6690.3</v>
      </c>
      <c r="Y58" s="64" t="s">
        <v>106</v>
      </c>
      <c r="Z58" s="64" t="s">
        <v>125</v>
      </c>
      <c r="AA58" s="87" t="s">
        <v>126</v>
      </c>
    </row>
    <row r="59" spans="1:27" ht="74.25" customHeight="1">
      <c r="A59" s="79" t="s">
        <v>65</v>
      </c>
      <c r="B59" s="32" t="s">
        <v>56</v>
      </c>
      <c r="C59" s="32" t="s">
        <v>57</v>
      </c>
      <c r="D59" s="80">
        <v>1</v>
      </c>
      <c r="E59" s="81">
        <v>1309.48</v>
      </c>
      <c r="F59" s="82"/>
      <c r="G59" s="81"/>
      <c r="H59" s="81"/>
      <c r="I59" s="81"/>
      <c r="J59" s="81"/>
      <c r="K59" s="81"/>
      <c r="L59" s="83" t="s">
        <v>66</v>
      </c>
      <c r="M59" s="32" t="s">
        <v>38</v>
      </c>
      <c r="N59" s="32" t="s">
        <v>39</v>
      </c>
      <c r="O59" s="32"/>
      <c r="P59" s="32" t="s">
        <v>59</v>
      </c>
      <c r="Q59" s="18" t="s">
        <v>60</v>
      </c>
      <c r="R59" s="32">
        <v>891</v>
      </c>
      <c r="S59" s="32" t="s">
        <v>40</v>
      </c>
      <c r="U59" s="64">
        <v>1762065032</v>
      </c>
      <c r="V59" s="65">
        <v>42366</v>
      </c>
      <c r="W59" s="86">
        <f>E59*0.16</f>
        <v>209.51680000000002</v>
      </c>
      <c r="X59" s="67">
        <f>+W59+E59</f>
        <v>1518.9968000000001</v>
      </c>
      <c r="Y59" s="64" t="s">
        <v>67</v>
      </c>
      <c r="Z59" s="64" t="s">
        <v>127</v>
      </c>
      <c r="AA59" s="87" t="s">
        <v>128</v>
      </c>
    </row>
    <row r="60" spans="1:27" ht="74.25" customHeight="1">
      <c r="A60" s="79" t="s">
        <v>65</v>
      </c>
      <c r="B60" s="32" t="s">
        <v>56</v>
      </c>
      <c r="C60" s="32" t="s">
        <v>57</v>
      </c>
      <c r="D60" s="80">
        <v>1</v>
      </c>
      <c r="E60" s="81">
        <v>4046.7</v>
      </c>
      <c r="F60" s="82"/>
      <c r="G60" s="81"/>
      <c r="H60" s="81"/>
      <c r="I60" s="81"/>
      <c r="J60" s="81"/>
      <c r="K60" s="81"/>
      <c r="L60" s="83" t="s">
        <v>66</v>
      </c>
      <c r="M60" s="32" t="s">
        <v>38</v>
      </c>
      <c r="N60" s="32" t="s">
        <v>39</v>
      </c>
      <c r="O60" s="32"/>
      <c r="P60" s="32" t="s">
        <v>59</v>
      </c>
      <c r="Q60" s="18" t="s">
        <v>60</v>
      </c>
      <c r="R60" s="32">
        <v>891</v>
      </c>
      <c r="S60" s="32" t="s">
        <v>40</v>
      </c>
      <c r="U60" s="64">
        <v>1762065057</v>
      </c>
      <c r="V60" s="65">
        <v>42368</v>
      </c>
      <c r="W60" s="86">
        <f>E60*0.16</f>
        <v>647.472</v>
      </c>
      <c r="X60" s="67">
        <f>+W60+E60</f>
        <v>4694.172</v>
      </c>
      <c r="Y60" s="64" t="s">
        <v>67</v>
      </c>
      <c r="Z60" s="64" t="s">
        <v>129</v>
      </c>
      <c r="AA60" s="87" t="s">
        <v>130</v>
      </c>
    </row>
    <row r="61" spans="1:27" ht="74.25" customHeight="1">
      <c r="A61" s="79" t="s">
        <v>70</v>
      </c>
      <c r="B61" s="32" t="s">
        <v>56</v>
      </c>
      <c r="C61" s="32" t="s">
        <v>57</v>
      </c>
      <c r="D61" s="80">
        <v>1</v>
      </c>
      <c r="E61" s="81">
        <v>15385.73</v>
      </c>
      <c r="F61" s="82"/>
      <c r="G61" s="81"/>
      <c r="H61" s="81"/>
      <c r="I61" s="81"/>
      <c r="J61" s="81"/>
      <c r="K61" s="81"/>
      <c r="L61" s="83" t="s">
        <v>131</v>
      </c>
      <c r="M61" s="32" t="s">
        <v>38</v>
      </c>
      <c r="N61" s="32" t="s">
        <v>39</v>
      </c>
      <c r="O61" s="32"/>
      <c r="P61" s="32" t="s">
        <v>59</v>
      </c>
      <c r="Q61" s="18" t="s">
        <v>60</v>
      </c>
      <c r="R61" s="32">
        <v>18772</v>
      </c>
      <c r="S61" s="32" t="s">
        <v>40</v>
      </c>
      <c r="U61" s="64">
        <v>1205437</v>
      </c>
      <c r="V61" s="65">
        <v>42368</v>
      </c>
      <c r="W61" s="86">
        <f t="shared" si="0"/>
        <v>2461.7168</v>
      </c>
      <c r="X61" s="67">
        <f t="shared" si="1"/>
        <v>17847.446799999998</v>
      </c>
      <c r="Y61" s="64" t="s">
        <v>132</v>
      </c>
      <c r="Z61" s="64" t="s">
        <v>133</v>
      </c>
      <c r="AA61" s="87" t="s">
        <v>134</v>
      </c>
    </row>
    <row r="62" spans="1:27" ht="74.25" customHeight="1">
      <c r="A62" s="79" t="s">
        <v>70</v>
      </c>
      <c r="B62" s="32" t="s">
        <v>56</v>
      </c>
      <c r="C62" s="32" t="s">
        <v>57</v>
      </c>
      <c r="D62" s="80">
        <v>1</v>
      </c>
      <c r="E62" s="81">
        <v>4357.76</v>
      </c>
      <c r="F62" s="82"/>
      <c r="G62" s="81"/>
      <c r="H62" s="81"/>
      <c r="I62" s="81"/>
      <c r="J62" s="81"/>
      <c r="K62" s="81"/>
      <c r="L62" s="83" t="s">
        <v>135</v>
      </c>
      <c r="M62" s="32" t="s">
        <v>38</v>
      </c>
      <c r="N62" s="32" t="s">
        <v>39</v>
      </c>
      <c r="O62" s="32"/>
      <c r="P62" s="32" t="s">
        <v>59</v>
      </c>
      <c r="Q62" s="18" t="s">
        <v>60</v>
      </c>
      <c r="R62" s="32">
        <v>40631</v>
      </c>
      <c r="S62" s="32" t="s">
        <v>40</v>
      </c>
      <c r="U62" s="64" t="s">
        <v>136</v>
      </c>
      <c r="V62" s="65">
        <v>42368</v>
      </c>
      <c r="W62" s="86">
        <f t="shared" si="0"/>
        <v>697.2416000000001</v>
      </c>
      <c r="X62" s="67">
        <f t="shared" si="1"/>
        <v>5055.0016000000005</v>
      </c>
      <c r="Y62" s="64" t="s">
        <v>137</v>
      </c>
      <c r="Z62" s="64" t="s">
        <v>138</v>
      </c>
      <c r="AA62" s="87" t="s">
        <v>139</v>
      </c>
    </row>
    <row r="63" spans="1:27" ht="74.25" customHeight="1">
      <c r="A63" s="79" t="s">
        <v>70</v>
      </c>
      <c r="B63" s="32" t="s">
        <v>56</v>
      </c>
      <c r="C63" s="32" t="s">
        <v>57</v>
      </c>
      <c r="D63" s="80">
        <v>1</v>
      </c>
      <c r="E63" s="81">
        <v>835.34</v>
      </c>
      <c r="F63" s="82"/>
      <c r="G63" s="81"/>
      <c r="H63" s="81"/>
      <c r="I63" s="81"/>
      <c r="J63" s="81"/>
      <c r="K63" s="81"/>
      <c r="L63" s="83" t="s">
        <v>75</v>
      </c>
      <c r="M63" s="32" t="s">
        <v>38</v>
      </c>
      <c r="N63" s="32" t="s">
        <v>39</v>
      </c>
      <c r="O63" s="32"/>
      <c r="P63" s="32" t="s">
        <v>59</v>
      </c>
      <c r="Q63" s="18" t="s">
        <v>60</v>
      </c>
      <c r="R63" s="32" t="s">
        <v>76</v>
      </c>
      <c r="S63" s="32" t="s">
        <v>40</v>
      </c>
      <c r="U63" s="64" t="s">
        <v>140</v>
      </c>
      <c r="V63" s="65">
        <v>42368</v>
      </c>
      <c r="W63" s="86">
        <f>E63*0.16</f>
        <v>133.6544</v>
      </c>
      <c r="X63" s="67">
        <f>+W63+E63</f>
        <v>968.9944</v>
      </c>
      <c r="Y63" s="64" t="s">
        <v>78</v>
      </c>
      <c r="Z63" s="64" t="s">
        <v>141</v>
      </c>
      <c r="AA63" s="87" t="s">
        <v>142</v>
      </c>
    </row>
    <row r="64" spans="1:27" ht="74.25" customHeight="1">
      <c r="A64" s="79" t="s">
        <v>143</v>
      </c>
      <c r="B64" s="32" t="s">
        <v>56</v>
      </c>
      <c r="C64" s="32" t="s">
        <v>57</v>
      </c>
      <c r="D64" s="80">
        <v>1</v>
      </c>
      <c r="E64" s="81">
        <v>5153.43</v>
      </c>
      <c r="F64" s="82"/>
      <c r="G64" s="81"/>
      <c r="H64" s="81"/>
      <c r="I64" s="81"/>
      <c r="J64" s="81"/>
      <c r="K64" s="81"/>
      <c r="L64" s="83" t="s">
        <v>144</v>
      </c>
      <c r="M64" s="17" t="s">
        <v>38</v>
      </c>
      <c r="N64" s="17" t="s">
        <v>39</v>
      </c>
      <c r="O64" s="32"/>
      <c r="P64" s="84" t="s">
        <v>59</v>
      </c>
      <c r="Q64" s="18" t="s">
        <v>60</v>
      </c>
      <c r="R64" s="85" t="s">
        <v>76</v>
      </c>
      <c r="S64" s="81" t="s">
        <v>40</v>
      </c>
      <c r="U64" s="64" t="s">
        <v>145</v>
      </c>
      <c r="V64" s="65">
        <v>42355</v>
      </c>
      <c r="W64" s="86">
        <f>E64*0.16</f>
        <v>824.5488</v>
      </c>
      <c r="X64" s="67">
        <f>+W64+E64</f>
        <v>5977.978800000001</v>
      </c>
      <c r="Y64" s="64" t="s">
        <v>146</v>
      </c>
      <c r="Z64" s="64" t="s">
        <v>147</v>
      </c>
      <c r="AA64" s="87" t="s">
        <v>148</v>
      </c>
    </row>
    <row r="65" spans="1:27" ht="74.25" customHeight="1">
      <c r="A65" s="79" t="s">
        <v>143</v>
      </c>
      <c r="B65" s="32" t="s">
        <v>71</v>
      </c>
      <c r="C65" s="32" t="s">
        <v>72</v>
      </c>
      <c r="D65" s="80">
        <v>1</v>
      </c>
      <c r="E65" s="81">
        <v>10306.85</v>
      </c>
      <c r="F65" s="82"/>
      <c r="G65" s="81"/>
      <c r="H65" s="81"/>
      <c r="I65" s="81"/>
      <c r="J65" s="81"/>
      <c r="K65" s="81"/>
      <c r="L65" s="83" t="s">
        <v>144</v>
      </c>
      <c r="M65" s="17" t="s">
        <v>38</v>
      </c>
      <c r="N65" s="17" t="s">
        <v>39</v>
      </c>
      <c r="O65" s="32"/>
      <c r="P65" s="84" t="s">
        <v>59</v>
      </c>
      <c r="Q65" s="18" t="s">
        <v>60</v>
      </c>
      <c r="R65" s="85" t="s">
        <v>76</v>
      </c>
      <c r="S65" s="81" t="s">
        <v>40</v>
      </c>
      <c r="U65" s="64" t="s">
        <v>149</v>
      </c>
      <c r="V65" s="65">
        <v>42355</v>
      </c>
      <c r="W65" s="86">
        <f>E65*0.16</f>
        <v>1649.096</v>
      </c>
      <c r="X65" s="67">
        <f>+W65+E65</f>
        <v>11955.946</v>
      </c>
      <c r="Y65" s="64" t="s">
        <v>146</v>
      </c>
      <c r="Z65" s="64" t="s">
        <v>150</v>
      </c>
      <c r="AA65" s="87" t="s">
        <v>151</v>
      </c>
    </row>
    <row r="66" spans="1:27" ht="74.25" customHeight="1">
      <c r="A66" s="79" t="s">
        <v>70</v>
      </c>
      <c r="B66" s="32" t="s">
        <v>56</v>
      </c>
      <c r="C66" s="32" t="s">
        <v>57</v>
      </c>
      <c r="D66" s="80">
        <v>1</v>
      </c>
      <c r="E66" s="81">
        <v>4178.64</v>
      </c>
      <c r="F66" s="82"/>
      <c r="G66" s="81"/>
      <c r="H66" s="81"/>
      <c r="I66" s="81"/>
      <c r="J66" s="81"/>
      <c r="K66" s="81"/>
      <c r="L66" s="83" t="s">
        <v>144</v>
      </c>
      <c r="M66" s="17" t="s">
        <v>38</v>
      </c>
      <c r="N66" s="17" t="s">
        <v>39</v>
      </c>
      <c r="O66" s="32"/>
      <c r="P66" s="84" t="s">
        <v>59</v>
      </c>
      <c r="Q66" s="18" t="s">
        <v>60</v>
      </c>
      <c r="R66" s="85" t="s">
        <v>76</v>
      </c>
      <c r="S66" s="81" t="s">
        <v>40</v>
      </c>
      <c r="U66" s="64" t="s">
        <v>149</v>
      </c>
      <c r="V66" s="65">
        <v>42355</v>
      </c>
      <c r="W66" s="86">
        <f>E66*0.16</f>
        <v>668.5824000000001</v>
      </c>
      <c r="X66" s="67">
        <f>+W66+E66</f>
        <v>4847.222400000001</v>
      </c>
      <c r="Y66" s="64" t="s">
        <v>146</v>
      </c>
      <c r="Z66" s="64" t="s">
        <v>152</v>
      </c>
      <c r="AA66" s="87" t="s">
        <v>153</v>
      </c>
    </row>
    <row r="67" spans="1:20" ht="18.75" customHeight="1">
      <c r="A67" s="88" t="s">
        <v>25</v>
      </c>
      <c r="B67" s="88"/>
      <c r="C67" s="88"/>
      <c r="D67" s="89">
        <f>SUM(D46:D66)</f>
        <v>21</v>
      </c>
      <c r="E67" s="90">
        <f>SUM(E46:E66)</f>
        <v>125374.09999999996</v>
      </c>
      <c r="F67" s="90">
        <f>SUM(F46:F47)</f>
        <v>0</v>
      </c>
      <c r="G67" s="90">
        <f>SUM(G46:G47)</f>
        <v>0</v>
      </c>
      <c r="H67" s="90">
        <f>SUM(H46:H47)</f>
        <v>0</v>
      </c>
      <c r="I67" s="90">
        <f>SUM(I46:I47)</f>
        <v>0</v>
      </c>
      <c r="J67" s="91"/>
      <c r="K67" s="92"/>
      <c r="L67" s="92"/>
      <c r="M67" s="93"/>
      <c r="N67" s="93"/>
      <c r="O67" s="9"/>
      <c r="P67" s="9"/>
      <c r="Q67" s="9"/>
      <c r="R67" s="9"/>
      <c r="S67" s="9"/>
      <c r="T67" s="9"/>
    </row>
    <row r="68" spans="1:19" ht="11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36.75" customHeight="1">
      <c r="A69" s="9"/>
      <c r="B69" s="9"/>
      <c r="C69" s="9"/>
      <c r="D69" s="9"/>
      <c r="E69" s="9"/>
      <c r="F69" s="94" t="s">
        <v>154</v>
      </c>
      <c r="G69" s="95"/>
      <c r="H69" s="95"/>
      <c r="I69" s="95"/>
      <c r="J69" s="95"/>
      <c r="K69" s="95"/>
      <c r="L69" s="96"/>
      <c r="M69" s="97">
        <f>+E67+F34</f>
        <v>415924.1</v>
      </c>
      <c r="N69" s="97"/>
      <c r="O69" s="97"/>
      <c r="P69" s="9"/>
      <c r="Q69" s="9"/>
      <c r="R69" s="9"/>
      <c r="S69" s="9"/>
    </row>
    <row r="70" spans="1:19" ht="18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8.75" customHeight="1">
      <c r="A71" s="98" t="s">
        <v>155</v>
      </c>
      <c r="B71" s="98"/>
      <c r="C71" s="98"/>
      <c r="D71" s="9"/>
      <c r="E71" s="98" t="s">
        <v>156</v>
      </c>
      <c r="F71" s="99">
        <f>+E67-P71+(F33)</f>
        <v>347800.77999999997</v>
      </c>
      <c r="G71" s="99"/>
      <c r="H71" s="99"/>
      <c r="I71" s="100"/>
      <c r="J71" s="100"/>
      <c r="K71" s="9"/>
      <c r="L71" s="98" t="s">
        <v>157</v>
      </c>
      <c r="M71" s="101">
        <v>0</v>
      </c>
      <c r="N71" s="9"/>
      <c r="O71" s="98" t="s">
        <v>158</v>
      </c>
      <c r="P71" s="102">
        <f>+E48+E49+E65</f>
        <v>68123.32</v>
      </c>
      <c r="Q71" s="103"/>
      <c r="R71" s="9"/>
      <c r="S71" s="9"/>
    </row>
    <row r="72" spans="7:23" s="9" customFormat="1" ht="18.75" customHeight="1">
      <c r="G72" s="104"/>
      <c r="W72" s="105"/>
    </row>
    <row r="73" s="9" customFormat="1" ht="11.25">
      <c r="W73" s="105"/>
    </row>
    <row r="74" spans="4:23" s="9" customFormat="1" ht="12.75" customHeight="1">
      <c r="D74" s="101"/>
      <c r="E74" s="101"/>
      <c r="H74" s="100"/>
      <c r="I74" s="101"/>
      <c r="J74" s="101"/>
      <c r="K74" s="101"/>
      <c r="L74" s="101"/>
      <c r="M74" s="100"/>
      <c r="O74" s="101"/>
      <c r="P74" s="101"/>
      <c r="Q74" s="101"/>
      <c r="W74" s="105"/>
    </row>
    <row r="75" spans="1:23" s="9" customFormat="1" ht="13.5" customHeight="1">
      <c r="A75" s="41"/>
      <c r="B75" s="41"/>
      <c r="C75" s="41"/>
      <c r="D75" s="106" t="s">
        <v>159</v>
      </c>
      <c r="E75" s="106"/>
      <c r="I75" s="106" t="s">
        <v>160</v>
      </c>
      <c r="J75" s="106"/>
      <c r="K75" s="106"/>
      <c r="L75" s="106"/>
      <c r="M75" s="100"/>
      <c r="O75" s="107" t="s">
        <v>160</v>
      </c>
      <c r="P75" s="107"/>
      <c r="Q75" s="107"/>
      <c r="W75" s="105"/>
    </row>
    <row r="76" spans="1:23" s="9" customFormat="1" ht="13.5" customHeight="1">
      <c r="A76" s="41"/>
      <c r="B76" s="41"/>
      <c r="C76" s="41"/>
      <c r="D76" s="108" t="s">
        <v>161</v>
      </c>
      <c r="E76" s="108"/>
      <c r="I76" s="108" t="s">
        <v>162</v>
      </c>
      <c r="J76" s="108"/>
      <c r="K76" s="108"/>
      <c r="L76" s="108"/>
      <c r="M76" s="109"/>
      <c r="N76" s="109"/>
      <c r="O76" s="108" t="s">
        <v>162</v>
      </c>
      <c r="P76" s="108"/>
      <c r="Q76" s="108"/>
      <c r="W76" s="105"/>
    </row>
    <row r="77" spans="4:23" s="9" customFormat="1" ht="12.75">
      <c r="D77" s="110" t="s">
        <v>163</v>
      </c>
      <c r="E77" s="110"/>
      <c r="I77" s="110" t="s">
        <v>164</v>
      </c>
      <c r="J77" s="110"/>
      <c r="K77" s="110"/>
      <c r="L77" s="110"/>
      <c r="M77" s="111"/>
      <c r="O77" s="110" t="s">
        <v>165</v>
      </c>
      <c r="P77" s="110"/>
      <c r="Q77" s="110"/>
      <c r="W77" s="105"/>
    </row>
    <row r="78" spans="1:23" s="113" customFormat="1" ht="16.5">
      <c r="A78" s="112" t="s">
        <v>166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W78" s="114"/>
    </row>
    <row r="79" spans="1:23" s="113" customFormat="1" ht="17.25" customHeight="1">
      <c r="A79" s="112" t="s">
        <v>167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W79" s="114"/>
    </row>
    <row r="80" spans="1:23" s="113" customFormat="1" ht="17.25" customHeight="1">
      <c r="A80" s="112" t="s">
        <v>168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W80" s="114"/>
    </row>
    <row r="81" spans="1:23" s="113" customFormat="1" ht="17.25" customHeight="1">
      <c r="A81" s="115" t="s">
        <v>169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W81" s="114"/>
    </row>
    <row r="82" spans="1:19" ht="17.25" customHeight="1">
      <c r="A82" s="115" t="s">
        <v>170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</row>
  </sheetData>
  <sheetProtection/>
  <mergeCells count="139">
    <mergeCell ref="A81:S81"/>
    <mergeCell ref="A82:S82"/>
    <mergeCell ref="D77:E77"/>
    <mergeCell ref="I77:L77"/>
    <mergeCell ref="O77:Q77"/>
    <mergeCell ref="A78:S78"/>
    <mergeCell ref="A79:S79"/>
    <mergeCell ref="A80:S80"/>
    <mergeCell ref="P71:Q71"/>
    <mergeCell ref="D75:E75"/>
    <mergeCell ref="I75:L75"/>
    <mergeCell ref="O75:Q75"/>
    <mergeCell ref="D76:E76"/>
    <mergeCell ref="I76:L76"/>
    <mergeCell ref="O76:Q76"/>
    <mergeCell ref="I44:I45"/>
    <mergeCell ref="M44:N44"/>
    <mergeCell ref="O44:O45"/>
    <mergeCell ref="F69:L69"/>
    <mergeCell ref="M69:O69"/>
    <mergeCell ref="F71:H71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landscape" scale="42" r:id="rId2"/>
  <rowBreaks count="1" manualBreakCount="1">
    <brk id="5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2016-01-15T11:11:46Z</dcterms:created>
  <dcterms:modified xsi:type="dcterms:W3CDTF">2016-01-15T19:02:17Z</dcterms:modified>
  <cp:category/>
  <cp:version/>
  <cp:contentType/>
  <cp:contentStatus/>
</cp:coreProperties>
</file>